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zione\Anticorruzione_Trasparenza_Comunicazione\Privata\ANTICORRUZIONE E TRASPARENZA\Bilancio\2020 - bilancio preventivo\Delibera RT\"/>
    </mc:Choice>
  </mc:AlternateContent>
  <bookViews>
    <workbookView xWindow="0" yWindow="0" windowWidth="20460" windowHeight="6555"/>
  </bookViews>
  <sheets>
    <sheet name="Foglio1" sheetId="2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51" i="2" l="1"/>
  <c r="F40" i="2"/>
  <c r="F34" i="2"/>
  <c r="F33" i="2"/>
  <c r="G32" i="2"/>
  <c r="F25" i="2"/>
  <c r="F24" i="2"/>
  <c r="F23" i="2"/>
  <c r="G22" i="2"/>
  <c r="G44" i="2" s="1"/>
  <c r="F21" i="2"/>
  <c r="G16" i="2"/>
  <c r="F16" i="2"/>
  <c r="G15" i="2"/>
  <c r="F15" i="2"/>
  <c r="F10" i="2"/>
  <c r="F8" i="2"/>
  <c r="F7" i="2"/>
  <c r="F6" i="2"/>
  <c r="G5" i="2"/>
  <c r="G18" i="2" s="1"/>
  <c r="G45" i="2" s="1"/>
  <c r="G50" i="2" s="1"/>
  <c r="F5" i="2"/>
  <c r="F18" i="2" s="1"/>
  <c r="F32" i="2" l="1"/>
  <c r="F22" i="2"/>
  <c r="F44" i="2" s="1"/>
  <c r="F45" i="2" s="1"/>
  <c r="F50" i="2" s="1"/>
</calcChain>
</file>

<file path=xl/sharedStrings.xml><?xml version="1.0" encoding="utf-8"?>
<sst xmlns="http://schemas.openxmlformats.org/spreadsheetml/2006/main" count="94" uniqueCount="94">
  <si>
    <t>PROSPETTO BILANCIO PREVENTIVO ECONOMICO PER L’ANNO 2020</t>
  </si>
  <si>
    <t>CONTO ECONOMICO</t>
  </si>
  <si>
    <t>2020</t>
  </si>
  <si>
    <t>2019</t>
  </si>
  <si>
    <t>A</t>
  </si>
  <si>
    <t>VALORE DELLA PRODUZIONE</t>
  </si>
  <si>
    <t>1.</t>
  </si>
  <si>
    <t>RICAVI DELLE VENDITE E DELLE PRESTAZIONI</t>
  </si>
  <si>
    <t>1.a)</t>
  </si>
  <si>
    <t>Contributi per l' attuazione del Piano/Programma di attività</t>
  </si>
  <si>
    <t>1.b)</t>
  </si>
  <si>
    <t>Contributi della Regione per il funzionamento</t>
  </si>
  <si>
    <t>1.c)</t>
  </si>
  <si>
    <t>Altri contributi da Regione</t>
  </si>
  <si>
    <t>1.d)</t>
  </si>
  <si>
    <t>Contributi per l'erogazione di benefici a terzi</t>
  </si>
  <si>
    <t>1.e)</t>
  </si>
  <si>
    <t>Contributi da altri soggetti pubblici</t>
  </si>
  <si>
    <t>1.f)</t>
  </si>
  <si>
    <t>Ricavi per prestazioni dell'attività commerciale</t>
  </si>
  <si>
    <t>2.</t>
  </si>
  <si>
    <t>VARIAZIONE DELLE RIMANENZE DI PRODOTTI IN CORSO DI LAVORAZIONE, SEMILAVORATI E FINITI</t>
  </si>
  <si>
    <t>3.</t>
  </si>
  <si>
    <t>VARIAZIONE DEI LAVORI IN CORSO SU ORDINAZIONE</t>
  </si>
  <si>
    <t>4.</t>
  </si>
  <si>
    <t>INCREMENTI DI IMMOBILIZZAZIONI PER LAVORI INTERNI (Costi capitalizzati)</t>
  </si>
  <si>
    <t>5.</t>
  </si>
  <si>
    <t>ALTRI RICAVI E PROVENTI CON SEPARATA INDICAZIONE DEI CONTRIBUTI IN CONTO ESERCIZIO</t>
  </si>
  <si>
    <t>5.a)</t>
  </si>
  <si>
    <t>Altri ricavi e proventi, concorsi recuperi e rimborsi</t>
  </si>
  <si>
    <t>5.b)</t>
  </si>
  <si>
    <t>Costi sterilizzati da utilizzo contributi per investimenti</t>
  </si>
  <si>
    <t>TOTALE VALORE DELLA PRODUZIONE (A)</t>
  </si>
  <si>
    <t>B</t>
  </si>
  <si>
    <t>COSTI DELLA PRODUZIONE</t>
  </si>
  <si>
    <t>6.</t>
  </si>
  <si>
    <t>ACQUISTI DI BENI</t>
  </si>
  <si>
    <t>7.</t>
  </si>
  <si>
    <t>ACQUISTI DI SERVIZI</t>
  </si>
  <si>
    <t>7.a)</t>
  </si>
  <si>
    <t>Manutenzioni e riparazioni</t>
  </si>
  <si>
    <t>7.b)</t>
  </si>
  <si>
    <t>Altri acquisti di servizi</t>
  </si>
  <si>
    <t>8.</t>
  </si>
  <si>
    <t>GODIMENTO DI BENI TERZI</t>
  </si>
  <si>
    <t>9.</t>
  </si>
  <si>
    <t>PERSONALE</t>
  </si>
  <si>
    <t>9.a)</t>
  </si>
  <si>
    <t>Salari e stipendi</t>
  </si>
  <si>
    <t>9.b)</t>
  </si>
  <si>
    <t>Oneri sociali</t>
  </si>
  <si>
    <t>9.c)</t>
  </si>
  <si>
    <t>Trattamento di fine rapporto</t>
  </si>
  <si>
    <t>9.d)</t>
  </si>
  <si>
    <t>Trattamento di quiescenza e simili</t>
  </si>
  <si>
    <t>9.e)</t>
  </si>
  <si>
    <t>Altri costi</t>
  </si>
  <si>
    <t>10.</t>
  </si>
  <si>
    <t>AMMORTAMENTI E SVALUTAZIONI</t>
  </si>
  <si>
    <t>10.a)</t>
  </si>
  <si>
    <t>Ammortamento delle immobilizzazioni immateriali</t>
  </si>
  <si>
    <t>10.b)</t>
  </si>
  <si>
    <t>Ammortamento delle immobilizzazioni materiali</t>
  </si>
  <si>
    <t>10.c)</t>
  </si>
  <si>
    <t>Altre svalutazioni delle immobilizzazioni</t>
  </si>
  <si>
    <t>10.d)</t>
  </si>
  <si>
    <t>Svalutazione dei crediti compresi nell'attivo circolante e delle disponibilità liquide</t>
  </si>
  <si>
    <t>11.</t>
  </si>
  <si>
    <t>VARIAZIONE DELLE RIMANENZE DI MATERIE PRIME, SUSSIDIARIE, DI CONSUMO E MERCI</t>
  </si>
  <si>
    <t>12.</t>
  </si>
  <si>
    <t>ACCANTONAMENTI PER RISCHI ED ONERI</t>
  </si>
  <si>
    <t>13.</t>
  </si>
  <si>
    <t>ALTRI ACCANTONAMENTI</t>
  </si>
  <si>
    <t>14.</t>
  </si>
  <si>
    <t>ONERI DIVERSI DI GESTIONE</t>
  </si>
  <si>
    <t>14.a)</t>
  </si>
  <si>
    <t>Oneri per l'erogazione di benefici a terzi</t>
  </si>
  <si>
    <t>14.b)</t>
  </si>
  <si>
    <t>Accantonamenti per imposte, anche differite</t>
  </si>
  <si>
    <t>14.c)</t>
  </si>
  <si>
    <t>Altri oneri di gestione</t>
  </si>
  <si>
    <t>TOTALE COSTI DELLA PRODUZIONE (B)</t>
  </si>
  <si>
    <t>DIFFERENZA TRA VALORE E COSTI DELLA PRODUZIONE (A-B)</t>
  </si>
  <si>
    <t>C</t>
  </si>
  <si>
    <t>PROVENTI E ONERI FINANZIARI</t>
  </si>
  <si>
    <t>TOTALE PROVENTI E ONERI FINANZIARI ( C)</t>
  </si>
  <si>
    <t>D</t>
  </si>
  <si>
    <t>RETTIFICHE DI VALORE DI ATTIVITA' FINANZIARIE</t>
  </si>
  <si>
    <t xml:space="preserve">TOTALE DELLE RETTIFICHE (D) </t>
  </si>
  <si>
    <t>RISULTATO PRIMA DELLE IMPOSTE (A-B+-C+-D)</t>
  </si>
  <si>
    <t>20.</t>
  </si>
  <si>
    <t>IMPOSTE SUL REDDITO DI ESERCIZIO, CORRENTI DIFFERITE E ANTICIPATE</t>
  </si>
  <si>
    <t>21.</t>
  </si>
  <si>
    <t>UTILE (O PERDITA) DELL'ESERCIZIO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</si>
</sst>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_-* #,##0_-;\-* #,##0_-;_-* &quot;-&quot;??_-;_-@_-"/>
  </numFmts>
  <fonts count="10" x14ac:knownFonts="1">
    <font>
      <sz val="10"/>
      <color rgb="FF000000"/>
      <name val="Times New Roman"/>
      <charset val="204"/>
    </font>
    <font>
      <b/>
      <sz val="12"/>
      <color theme="1"/>
      <name val="Verdana"/>
      <family val="2"/>
    </font>
    <font>
      <sz val="10"/>
      <name val="Arial"/>
    </font>
    <font>
      <b/>
      <sz val="11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i/>
      <sz val="9"/>
      <color theme="1"/>
      <name val="Calibri"/>
      <family val="2"/>
      <scheme val="minor"/>
    </font>
    <font>
      <sz val="10"/>
      <name val="Comic Sans MS"/>
      <family val="4"/>
    </font>
    <font>
      <sz val="11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6" fillId="0" borderId="0" applyFont="0" applyFill="0" applyBorder="0" applyAlignment="0" applyProtection="0"/>
  </cellStyleXfs>
  <cellXfs count="24">
    <xf numFmtId="0" fontId="0" fillId="0" borderId="0" xfId="0" applyFill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0" fillId="0" borderId="0" xfId="0"/>
    <xf numFmtId="0" fontId="3" fillId="0" borderId="1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14" fontId="3" fillId="0" borderId="3" xfId="1" quotePrefix="1" applyNumberFormat="1" applyFont="1" applyBorder="1" applyAlignment="1">
      <alignment horizontal="center"/>
    </xf>
    <xf numFmtId="0" fontId="2" fillId="0" borderId="0" xfId="1"/>
    <xf numFmtId="0" fontId="4" fillId="0" borderId="4" xfId="1" applyFont="1" applyBorder="1"/>
    <xf numFmtId="0" fontId="5" fillId="0" borderId="4" xfId="1" applyFont="1" applyBorder="1"/>
    <xf numFmtId="20" fontId="5" fillId="0" borderId="4" xfId="1" quotePrefix="1" applyNumberFormat="1" applyFont="1" applyBorder="1"/>
    <xf numFmtId="165" fontId="3" fillId="0" borderId="4" xfId="2" applyNumberFormat="1" applyFont="1" applyBorder="1"/>
    <xf numFmtId="0" fontId="5" fillId="0" borderId="4" xfId="1" applyFont="1" applyBorder="1" applyAlignment="1">
      <alignment wrapText="1"/>
    </xf>
    <xf numFmtId="165" fontId="7" fillId="0" borderId="4" xfId="1" applyNumberFormat="1" applyFont="1" applyBorder="1" applyAlignment="1">
      <alignment wrapText="1"/>
    </xf>
    <xf numFmtId="165" fontId="5" fillId="0" borderId="4" xfId="1" applyNumberFormat="1" applyFont="1" applyBorder="1" applyAlignment="1">
      <alignment wrapText="1"/>
    </xf>
    <xf numFmtId="0" fontId="5" fillId="0" borderId="4" xfId="1" quotePrefix="1" applyFont="1" applyBorder="1"/>
    <xf numFmtId="0" fontId="4" fillId="0" borderId="4" xfId="1" applyFont="1" applyBorder="1" applyAlignment="1">
      <alignment wrapText="1"/>
    </xf>
    <xf numFmtId="165" fontId="8" fillId="0" borderId="4" xfId="1" applyNumberFormat="1" applyFont="1" applyFill="1" applyBorder="1"/>
    <xf numFmtId="0" fontId="2" fillId="2" borderId="0" xfId="1" applyFill="1"/>
    <xf numFmtId="165" fontId="3" fillId="0" borderId="4" xfId="2" applyNumberFormat="1" applyFont="1" applyFill="1" applyBorder="1"/>
    <xf numFmtId="43" fontId="2" fillId="0" borderId="0" xfId="1" applyNumberFormat="1"/>
    <xf numFmtId="165" fontId="5" fillId="0" borderId="4" xfId="1" applyNumberFormat="1" applyFont="1" applyFill="1" applyBorder="1" applyAlignment="1">
      <alignment wrapText="1"/>
    </xf>
    <xf numFmtId="165" fontId="9" fillId="0" borderId="4" xfId="2" applyNumberFormat="1" applyFont="1" applyFill="1" applyBorder="1"/>
    <xf numFmtId="165" fontId="9" fillId="0" borderId="4" xfId="2" applyNumberFormat="1" applyFont="1" applyBorder="1"/>
  </cellXfs>
  <cellStyles count="3">
    <cellStyle name="Migliaia 2" xfId="2"/>
    <cellStyle name="Normale" xfId="0" builtinId="0"/>
    <cellStyle name="Normale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ripa\AppData\Local\Temp\Bil_Preventivo2020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_previsione"/>
      <sheetName val="investimenti"/>
      <sheetName val="Valutaz_ammortamenti"/>
      <sheetName val="Extra funzionamento"/>
      <sheetName val="Schema"/>
      <sheetName val="Scostamenti"/>
      <sheetName val="prospetto triennale"/>
    </sheetNames>
    <sheetDataSet>
      <sheetData sheetId="0">
        <row r="8">
          <cell r="I8">
            <v>8500</v>
          </cell>
        </row>
        <row r="16">
          <cell r="I16">
            <v>267000</v>
          </cell>
        </row>
        <row r="20">
          <cell r="I20">
            <v>11313.999400000001</v>
          </cell>
        </row>
        <row r="45">
          <cell r="I45">
            <v>1242500</v>
          </cell>
        </row>
        <row r="66">
          <cell r="I66">
            <v>326773</v>
          </cell>
        </row>
        <row r="70">
          <cell r="I70">
            <v>292000</v>
          </cell>
        </row>
        <row r="75">
          <cell r="I75">
            <v>9867</v>
          </cell>
        </row>
        <row r="84">
          <cell r="I84">
            <v>173746</v>
          </cell>
        </row>
        <row r="85">
          <cell r="I85">
            <v>70000</v>
          </cell>
        </row>
        <row r="86">
          <cell r="I86">
            <v>81000</v>
          </cell>
        </row>
        <row r="95">
          <cell r="I95">
            <v>12500</v>
          </cell>
        </row>
        <row r="99">
          <cell r="I99">
            <v>10200</v>
          </cell>
        </row>
        <row r="103">
          <cell r="I103">
            <v>1148400</v>
          </cell>
        </row>
        <row r="104">
          <cell r="I104">
            <v>899000</v>
          </cell>
        </row>
        <row r="107">
          <cell r="I107">
            <v>113000</v>
          </cell>
        </row>
        <row r="108">
          <cell r="I108">
            <v>184000</v>
          </cell>
        </row>
        <row r="109">
          <cell r="I109">
            <v>400</v>
          </cell>
        </row>
        <row r="112">
          <cell r="I112">
            <v>160000</v>
          </cell>
        </row>
        <row r="126">
          <cell r="I126">
            <v>600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workbookViewId="0">
      <selection sqref="A1:XFD1"/>
    </sheetView>
  </sheetViews>
  <sheetFormatPr defaultRowHeight="12.75" x14ac:dyDescent="0.2"/>
  <cols>
    <col min="1" max="1" width="7.83203125" style="2" customWidth="1"/>
    <col min="2" max="3" width="9.33203125" style="2"/>
    <col min="4" max="4" width="8" style="2" customWidth="1"/>
    <col min="5" max="5" width="43.5" style="2" bestFit="1" customWidth="1"/>
    <col min="6" max="6" width="20" style="2" bestFit="1" customWidth="1"/>
    <col min="7" max="7" width="19.83203125" style="2" bestFit="1" customWidth="1"/>
    <col min="8" max="256" width="9.33203125" style="2"/>
    <col min="257" max="257" width="7.83203125" style="2" customWidth="1"/>
    <col min="258" max="259" width="9.33203125" style="2"/>
    <col min="260" max="260" width="8" style="2" customWidth="1"/>
    <col min="261" max="261" width="43.5" style="2" bestFit="1" customWidth="1"/>
    <col min="262" max="262" width="20" style="2" bestFit="1" customWidth="1"/>
    <col min="263" max="263" width="19.83203125" style="2" bestFit="1" customWidth="1"/>
    <col min="264" max="512" width="9.33203125" style="2"/>
    <col min="513" max="513" width="7.83203125" style="2" customWidth="1"/>
    <col min="514" max="515" width="9.33203125" style="2"/>
    <col min="516" max="516" width="8" style="2" customWidth="1"/>
    <col min="517" max="517" width="43.5" style="2" bestFit="1" customWidth="1"/>
    <col min="518" max="518" width="20" style="2" bestFit="1" customWidth="1"/>
    <col min="519" max="519" width="19.83203125" style="2" bestFit="1" customWidth="1"/>
    <col min="520" max="768" width="9.33203125" style="2"/>
    <col min="769" max="769" width="7.83203125" style="2" customWidth="1"/>
    <col min="770" max="771" width="9.33203125" style="2"/>
    <col min="772" max="772" width="8" style="2" customWidth="1"/>
    <col min="773" max="773" width="43.5" style="2" bestFit="1" customWidth="1"/>
    <col min="774" max="774" width="20" style="2" bestFit="1" customWidth="1"/>
    <col min="775" max="775" width="19.83203125" style="2" bestFit="1" customWidth="1"/>
    <col min="776" max="1024" width="9.33203125" style="2"/>
    <col min="1025" max="1025" width="7.83203125" style="2" customWidth="1"/>
    <col min="1026" max="1027" width="9.33203125" style="2"/>
    <col min="1028" max="1028" width="8" style="2" customWidth="1"/>
    <col min="1029" max="1029" width="43.5" style="2" bestFit="1" customWidth="1"/>
    <col min="1030" max="1030" width="20" style="2" bestFit="1" customWidth="1"/>
    <col min="1031" max="1031" width="19.83203125" style="2" bestFit="1" customWidth="1"/>
    <col min="1032" max="1280" width="9.33203125" style="2"/>
    <col min="1281" max="1281" width="7.83203125" style="2" customWidth="1"/>
    <col min="1282" max="1283" width="9.33203125" style="2"/>
    <col min="1284" max="1284" width="8" style="2" customWidth="1"/>
    <col min="1285" max="1285" width="43.5" style="2" bestFit="1" customWidth="1"/>
    <col min="1286" max="1286" width="20" style="2" bestFit="1" customWidth="1"/>
    <col min="1287" max="1287" width="19.83203125" style="2" bestFit="1" customWidth="1"/>
    <col min="1288" max="1536" width="9.33203125" style="2"/>
    <col min="1537" max="1537" width="7.83203125" style="2" customWidth="1"/>
    <col min="1538" max="1539" width="9.33203125" style="2"/>
    <col min="1540" max="1540" width="8" style="2" customWidth="1"/>
    <col min="1541" max="1541" width="43.5" style="2" bestFit="1" customWidth="1"/>
    <col min="1542" max="1542" width="20" style="2" bestFit="1" customWidth="1"/>
    <col min="1543" max="1543" width="19.83203125" style="2" bestFit="1" customWidth="1"/>
    <col min="1544" max="1792" width="9.33203125" style="2"/>
    <col min="1793" max="1793" width="7.83203125" style="2" customWidth="1"/>
    <col min="1794" max="1795" width="9.33203125" style="2"/>
    <col min="1796" max="1796" width="8" style="2" customWidth="1"/>
    <col min="1797" max="1797" width="43.5" style="2" bestFit="1" customWidth="1"/>
    <col min="1798" max="1798" width="20" style="2" bestFit="1" customWidth="1"/>
    <col min="1799" max="1799" width="19.83203125" style="2" bestFit="1" customWidth="1"/>
    <col min="1800" max="2048" width="9.33203125" style="2"/>
    <col min="2049" max="2049" width="7.83203125" style="2" customWidth="1"/>
    <col min="2050" max="2051" width="9.33203125" style="2"/>
    <col min="2052" max="2052" width="8" style="2" customWidth="1"/>
    <col min="2053" max="2053" width="43.5" style="2" bestFit="1" customWidth="1"/>
    <col min="2054" max="2054" width="20" style="2" bestFit="1" customWidth="1"/>
    <col min="2055" max="2055" width="19.83203125" style="2" bestFit="1" customWidth="1"/>
    <col min="2056" max="2304" width="9.33203125" style="2"/>
    <col min="2305" max="2305" width="7.83203125" style="2" customWidth="1"/>
    <col min="2306" max="2307" width="9.33203125" style="2"/>
    <col min="2308" max="2308" width="8" style="2" customWidth="1"/>
    <col min="2309" max="2309" width="43.5" style="2" bestFit="1" customWidth="1"/>
    <col min="2310" max="2310" width="20" style="2" bestFit="1" customWidth="1"/>
    <col min="2311" max="2311" width="19.83203125" style="2" bestFit="1" customWidth="1"/>
    <col min="2312" max="2560" width="9.33203125" style="2"/>
    <col min="2561" max="2561" width="7.83203125" style="2" customWidth="1"/>
    <col min="2562" max="2563" width="9.33203125" style="2"/>
    <col min="2564" max="2564" width="8" style="2" customWidth="1"/>
    <col min="2565" max="2565" width="43.5" style="2" bestFit="1" customWidth="1"/>
    <col min="2566" max="2566" width="20" style="2" bestFit="1" customWidth="1"/>
    <col min="2567" max="2567" width="19.83203125" style="2" bestFit="1" customWidth="1"/>
    <col min="2568" max="2816" width="9.33203125" style="2"/>
    <col min="2817" max="2817" width="7.83203125" style="2" customWidth="1"/>
    <col min="2818" max="2819" width="9.33203125" style="2"/>
    <col min="2820" max="2820" width="8" style="2" customWidth="1"/>
    <col min="2821" max="2821" width="43.5" style="2" bestFit="1" customWidth="1"/>
    <col min="2822" max="2822" width="20" style="2" bestFit="1" customWidth="1"/>
    <col min="2823" max="2823" width="19.83203125" style="2" bestFit="1" customWidth="1"/>
    <col min="2824" max="3072" width="9.33203125" style="2"/>
    <col min="3073" max="3073" width="7.83203125" style="2" customWidth="1"/>
    <col min="3074" max="3075" width="9.33203125" style="2"/>
    <col min="3076" max="3076" width="8" style="2" customWidth="1"/>
    <col min="3077" max="3077" width="43.5" style="2" bestFit="1" customWidth="1"/>
    <col min="3078" max="3078" width="20" style="2" bestFit="1" customWidth="1"/>
    <col min="3079" max="3079" width="19.83203125" style="2" bestFit="1" customWidth="1"/>
    <col min="3080" max="3328" width="9.33203125" style="2"/>
    <col min="3329" max="3329" width="7.83203125" style="2" customWidth="1"/>
    <col min="3330" max="3331" width="9.33203125" style="2"/>
    <col min="3332" max="3332" width="8" style="2" customWidth="1"/>
    <col min="3333" max="3333" width="43.5" style="2" bestFit="1" customWidth="1"/>
    <col min="3334" max="3334" width="20" style="2" bestFit="1" customWidth="1"/>
    <col min="3335" max="3335" width="19.83203125" style="2" bestFit="1" customWidth="1"/>
    <col min="3336" max="3584" width="9.33203125" style="2"/>
    <col min="3585" max="3585" width="7.83203125" style="2" customWidth="1"/>
    <col min="3586" max="3587" width="9.33203125" style="2"/>
    <col min="3588" max="3588" width="8" style="2" customWidth="1"/>
    <col min="3589" max="3589" width="43.5" style="2" bestFit="1" customWidth="1"/>
    <col min="3590" max="3590" width="20" style="2" bestFit="1" customWidth="1"/>
    <col min="3591" max="3591" width="19.83203125" style="2" bestFit="1" customWidth="1"/>
    <col min="3592" max="3840" width="9.33203125" style="2"/>
    <col min="3841" max="3841" width="7.83203125" style="2" customWidth="1"/>
    <col min="3842" max="3843" width="9.33203125" style="2"/>
    <col min="3844" max="3844" width="8" style="2" customWidth="1"/>
    <col min="3845" max="3845" width="43.5" style="2" bestFit="1" customWidth="1"/>
    <col min="3846" max="3846" width="20" style="2" bestFit="1" customWidth="1"/>
    <col min="3847" max="3847" width="19.83203125" style="2" bestFit="1" customWidth="1"/>
    <col min="3848" max="4096" width="9.33203125" style="2"/>
    <col min="4097" max="4097" width="7.83203125" style="2" customWidth="1"/>
    <col min="4098" max="4099" width="9.33203125" style="2"/>
    <col min="4100" max="4100" width="8" style="2" customWidth="1"/>
    <col min="4101" max="4101" width="43.5" style="2" bestFit="1" customWidth="1"/>
    <col min="4102" max="4102" width="20" style="2" bestFit="1" customWidth="1"/>
    <col min="4103" max="4103" width="19.83203125" style="2" bestFit="1" customWidth="1"/>
    <col min="4104" max="4352" width="9.33203125" style="2"/>
    <col min="4353" max="4353" width="7.83203125" style="2" customWidth="1"/>
    <col min="4354" max="4355" width="9.33203125" style="2"/>
    <col min="4356" max="4356" width="8" style="2" customWidth="1"/>
    <col min="4357" max="4357" width="43.5" style="2" bestFit="1" customWidth="1"/>
    <col min="4358" max="4358" width="20" style="2" bestFit="1" customWidth="1"/>
    <col min="4359" max="4359" width="19.83203125" style="2" bestFit="1" customWidth="1"/>
    <col min="4360" max="4608" width="9.33203125" style="2"/>
    <col min="4609" max="4609" width="7.83203125" style="2" customWidth="1"/>
    <col min="4610" max="4611" width="9.33203125" style="2"/>
    <col min="4612" max="4612" width="8" style="2" customWidth="1"/>
    <col min="4613" max="4613" width="43.5" style="2" bestFit="1" customWidth="1"/>
    <col min="4614" max="4614" width="20" style="2" bestFit="1" customWidth="1"/>
    <col min="4615" max="4615" width="19.83203125" style="2" bestFit="1" customWidth="1"/>
    <col min="4616" max="4864" width="9.33203125" style="2"/>
    <col min="4865" max="4865" width="7.83203125" style="2" customWidth="1"/>
    <col min="4866" max="4867" width="9.33203125" style="2"/>
    <col min="4868" max="4868" width="8" style="2" customWidth="1"/>
    <col min="4869" max="4869" width="43.5" style="2" bestFit="1" customWidth="1"/>
    <col min="4870" max="4870" width="20" style="2" bestFit="1" customWidth="1"/>
    <col min="4871" max="4871" width="19.83203125" style="2" bestFit="1" customWidth="1"/>
    <col min="4872" max="5120" width="9.33203125" style="2"/>
    <col min="5121" max="5121" width="7.83203125" style="2" customWidth="1"/>
    <col min="5122" max="5123" width="9.33203125" style="2"/>
    <col min="5124" max="5124" width="8" style="2" customWidth="1"/>
    <col min="5125" max="5125" width="43.5" style="2" bestFit="1" customWidth="1"/>
    <col min="5126" max="5126" width="20" style="2" bestFit="1" customWidth="1"/>
    <col min="5127" max="5127" width="19.83203125" style="2" bestFit="1" customWidth="1"/>
    <col min="5128" max="5376" width="9.33203125" style="2"/>
    <col min="5377" max="5377" width="7.83203125" style="2" customWidth="1"/>
    <col min="5378" max="5379" width="9.33203125" style="2"/>
    <col min="5380" max="5380" width="8" style="2" customWidth="1"/>
    <col min="5381" max="5381" width="43.5" style="2" bestFit="1" customWidth="1"/>
    <col min="5382" max="5382" width="20" style="2" bestFit="1" customWidth="1"/>
    <col min="5383" max="5383" width="19.83203125" style="2" bestFit="1" customWidth="1"/>
    <col min="5384" max="5632" width="9.33203125" style="2"/>
    <col min="5633" max="5633" width="7.83203125" style="2" customWidth="1"/>
    <col min="5634" max="5635" width="9.33203125" style="2"/>
    <col min="5636" max="5636" width="8" style="2" customWidth="1"/>
    <col min="5637" max="5637" width="43.5" style="2" bestFit="1" customWidth="1"/>
    <col min="5638" max="5638" width="20" style="2" bestFit="1" customWidth="1"/>
    <col min="5639" max="5639" width="19.83203125" style="2" bestFit="1" customWidth="1"/>
    <col min="5640" max="5888" width="9.33203125" style="2"/>
    <col min="5889" max="5889" width="7.83203125" style="2" customWidth="1"/>
    <col min="5890" max="5891" width="9.33203125" style="2"/>
    <col min="5892" max="5892" width="8" style="2" customWidth="1"/>
    <col min="5893" max="5893" width="43.5" style="2" bestFit="1" customWidth="1"/>
    <col min="5894" max="5894" width="20" style="2" bestFit="1" customWidth="1"/>
    <col min="5895" max="5895" width="19.83203125" style="2" bestFit="1" customWidth="1"/>
    <col min="5896" max="6144" width="9.33203125" style="2"/>
    <col min="6145" max="6145" width="7.83203125" style="2" customWidth="1"/>
    <col min="6146" max="6147" width="9.33203125" style="2"/>
    <col min="6148" max="6148" width="8" style="2" customWidth="1"/>
    <col min="6149" max="6149" width="43.5" style="2" bestFit="1" customWidth="1"/>
    <col min="6150" max="6150" width="20" style="2" bestFit="1" customWidth="1"/>
    <col min="6151" max="6151" width="19.83203125" style="2" bestFit="1" customWidth="1"/>
    <col min="6152" max="6400" width="9.33203125" style="2"/>
    <col min="6401" max="6401" width="7.83203125" style="2" customWidth="1"/>
    <col min="6402" max="6403" width="9.33203125" style="2"/>
    <col min="6404" max="6404" width="8" style="2" customWidth="1"/>
    <col min="6405" max="6405" width="43.5" style="2" bestFit="1" customWidth="1"/>
    <col min="6406" max="6406" width="20" style="2" bestFit="1" customWidth="1"/>
    <col min="6407" max="6407" width="19.83203125" style="2" bestFit="1" customWidth="1"/>
    <col min="6408" max="6656" width="9.33203125" style="2"/>
    <col min="6657" max="6657" width="7.83203125" style="2" customWidth="1"/>
    <col min="6658" max="6659" width="9.33203125" style="2"/>
    <col min="6660" max="6660" width="8" style="2" customWidth="1"/>
    <col min="6661" max="6661" width="43.5" style="2" bestFit="1" customWidth="1"/>
    <col min="6662" max="6662" width="20" style="2" bestFit="1" customWidth="1"/>
    <col min="6663" max="6663" width="19.83203125" style="2" bestFit="1" customWidth="1"/>
    <col min="6664" max="6912" width="9.33203125" style="2"/>
    <col min="6913" max="6913" width="7.83203125" style="2" customWidth="1"/>
    <col min="6914" max="6915" width="9.33203125" style="2"/>
    <col min="6916" max="6916" width="8" style="2" customWidth="1"/>
    <col min="6917" max="6917" width="43.5" style="2" bestFit="1" customWidth="1"/>
    <col min="6918" max="6918" width="20" style="2" bestFit="1" customWidth="1"/>
    <col min="6919" max="6919" width="19.83203125" style="2" bestFit="1" customWidth="1"/>
    <col min="6920" max="7168" width="9.33203125" style="2"/>
    <col min="7169" max="7169" width="7.83203125" style="2" customWidth="1"/>
    <col min="7170" max="7171" width="9.33203125" style="2"/>
    <col min="7172" max="7172" width="8" style="2" customWidth="1"/>
    <col min="7173" max="7173" width="43.5" style="2" bestFit="1" customWidth="1"/>
    <col min="7174" max="7174" width="20" style="2" bestFit="1" customWidth="1"/>
    <col min="7175" max="7175" width="19.83203125" style="2" bestFit="1" customWidth="1"/>
    <col min="7176" max="7424" width="9.33203125" style="2"/>
    <col min="7425" max="7425" width="7.83203125" style="2" customWidth="1"/>
    <col min="7426" max="7427" width="9.33203125" style="2"/>
    <col min="7428" max="7428" width="8" style="2" customWidth="1"/>
    <col min="7429" max="7429" width="43.5" style="2" bestFit="1" customWidth="1"/>
    <col min="7430" max="7430" width="20" style="2" bestFit="1" customWidth="1"/>
    <col min="7431" max="7431" width="19.83203125" style="2" bestFit="1" customWidth="1"/>
    <col min="7432" max="7680" width="9.33203125" style="2"/>
    <col min="7681" max="7681" width="7.83203125" style="2" customWidth="1"/>
    <col min="7682" max="7683" width="9.33203125" style="2"/>
    <col min="7684" max="7684" width="8" style="2" customWidth="1"/>
    <col min="7685" max="7685" width="43.5" style="2" bestFit="1" customWidth="1"/>
    <col min="7686" max="7686" width="20" style="2" bestFit="1" customWidth="1"/>
    <col min="7687" max="7687" width="19.83203125" style="2" bestFit="1" customWidth="1"/>
    <col min="7688" max="7936" width="9.33203125" style="2"/>
    <col min="7937" max="7937" width="7.83203125" style="2" customWidth="1"/>
    <col min="7938" max="7939" width="9.33203125" style="2"/>
    <col min="7940" max="7940" width="8" style="2" customWidth="1"/>
    <col min="7941" max="7941" width="43.5" style="2" bestFit="1" customWidth="1"/>
    <col min="7942" max="7942" width="20" style="2" bestFit="1" customWidth="1"/>
    <col min="7943" max="7943" width="19.83203125" style="2" bestFit="1" customWidth="1"/>
    <col min="7944" max="8192" width="9.33203125" style="2"/>
    <col min="8193" max="8193" width="7.83203125" style="2" customWidth="1"/>
    <col min="8194" max="8195" width="9.33203125" style="2"/>
    <col min="8196" max="8196" width="8" style="2" customWidth="1"/>
    <col min="8197" max="8197" width="43.5" style="2" bestFit="1" customWidth="1"/>
    <col min="8198" max="8198" width="20" style="2" bestFit="1" customWidth="1"/>
    <col min="8199" max="8199" width="19.83203125" style="2" bestFit="1" customWidth="1"/>
    <col min="8200" max="8448" width="9.33203125" style="2"/>
    <col min="8449" max="8449" width="7.83203125" style="2" customWidth="1"/>
    <col min="8450" max="8451" width="9.33203125" style="2"/>
    <col min="8452" max="8452" width="8" style="2" customWidth="1"/>
    <col min="8453" max="8453" width="43.5" style="2" bestFit="1" customWidth="1"/>
    <col min="8454" max="8454" width="20" style="2" bestFit="1" customWidth="1"/>
    <col min="8455" max="8455" width="19.83203125" style="2" bestFit="1" customWidth="1"/>
    <col min="8456" max="8704" width="9.33203125" style="2"/>
    <col min="8705" max="8705" width="7.83203125" style="2" customWidth="1"/>
    <col min="8706" max="8707" width="9.33203125" style="2"/>
    <col min="8708" max="8708" width="8" style="2" customWidth="1"/>
    <col min="8709" max="8709" width="43.5" style="2" bestFit="1" customWidth="1"/>
    <col min="8710" max="8710" width="20" style="2" bestFit="1" customWidth="1"/>
    <col min="8711" max="8711" width="19.83203125" style="2" bestFit="1" customWidth="1"/>
    <col min="8712" max="8960" width="9.33203125" style="2"/>
    <col min="8961" max="8961" width="7.83203125" style="2" customWidth="1"/>
    <col min="8962" max="8963" width="9.33203125" style="2"/>
    <col min="8964" max="8964" width="8" style="2" customWidth="1"/>
    <col min="8965" max="8965" width="43.5" style="2" bestFit="1" customWidth="1"/>
    <col min="8966" max="8966" width="20" style="2" bestFit="1" customWidth="1"/>
    <col min="8967" max="8967" width="19.83203125" style="2" bestFit="1" customWidth="1"/>
    <col min="8968" max="9216" width="9.33203125" style="2"/>
    <col min="9217" max="9217" width="7.83203125" style="2" customWidth="1"/>
    <col min="9218" max="9219" width="9.33203125" style="2"/>
    <col min="9220" max="9220" width="8" style="2" customWidth="1"/>
    <col min="9221" max="9221" width="43.5" style="2" bestFit="1" customWidth="1"/>
    <col min="9222" max="9222" width="20" style="2" bestFit="1" customWidth="1"/>
    <col min="9223" max="9223" width="19.83203125" style="2" bestFit="1" customWidth="1"/>
    <col min="9224" max="9472" width="9.33203125" style="2"/>
    <col min="9473" max="9473" width="7.83203125" style="2" customWidth="1"/>
    <col min="9474" max="9475" width="9.33203125" style="2"/>
    <col min="9476" max="9476" width="8" style="2" customWidth="1"/>
    <col min="9477" max="9477" width="43.5" style="2" bestFit="1" customWidth="1"/>
    <col min="9478" max="9478" width="20" style="2" bestFit="1" customWidth="1"/>
    <col min="9479" max="9479" width="19.83203125" style="2" bestFit="1" customWidth="1"/>
    <col min="9480" max="9728" width="9.33203125" style="2"/>
    <col min="9729" max="9729" width="7.83203125" style="2" customWidth="1"/>
    <col min="9730" max="9731" width="9.33203125" style="2"/>
    <col min="9732" max="9732" width="8" style="2" customWidth="1"/>
    <col min="9733" max="9733" width="43.5" style="2" bestFit="1" customWidth="1"/>
    <col min="9734" max="9734" width="20" style="2" bestFit="1" customWidth="1"/>
    <col min="9735" max="9735" width="19.83203125" style="2" bestFit="1" customWidth="1"/>
    <col min="9736" max="9984" width="9.33203125" style="2"/>
    <col min="9985" max="9985" width="7.83203125" style="2" customWidth="1"/>
    <col min="9986" max="9987" width="9.33203125" style="2"/>
    <col min="9988" max="9988" width="8" style="2" customWidth="1"/>
    <col min="9989" max="9989" width="43.5" style="2" bestFit="1" customWidth="1"/>
    <col min="9990" max="9990" width="20" style="2" bestFit="1" customWidth="1"/>
    <col min="9991" max="9991" width="19.83203125" style="2" bestFit="1" customWidth="1"/>
    <col min="9992" max="10240" width="9.33203125" style="2"/>
    <col min="10241" max="10241" width="7.83203125" style="2" customWidth="1"/>
    <col min="10242" max="10243" width="9.33203125" style="2"/>
    <col min="10244" max="10244" width="8" style="2" customWidth="1"/>
    <col min="10245" max="10245" width="43.5" style="2" bestFit="1" customWidth="1"/>
    <col min="10246" max="10246" width="20" style="2" bestFit="1" customWidth="1"/>
    <col min="10247" max="10247" width="19.83203125" style="2" bestFit="1" customWidth="1"/>
    <col min="10248" max="10496" width="9.33203125" style="2"/>
    <col min="10497" max="10497" width="7.83203125" style="2" customWidth="1"/>
    <col min="10498" max="10499" width="9.33203125" style="2"/>
    <col min="10500" max="10500" width="8" style="2" customWidth="1"/>
    <col min="10501" max="10501" width="43.5" style="2" bestFit="1" customWidth="1"/>
    <col min="10502" max="10502" width="20" style="2" bestFit="1" customWidth="1"/>
    <col min="10503" max="10503" width="19.83203125" style="2" bestFit="1" customWidth="1"/>
    <col min="10504" max="10752" width="9.33203125" style="2"/>
    <col min="10753" max="10753" width="7.83203125" style="2" customWidth="1"/>
    <col min="10754" max="10755" width="9.33203125" style="2"/>
    <col min="10756" max="10756" width="8" style="2" customWidth="1"/>
    <col min="10757" max="10757" width="43.5" style="2" bestFit="1" customWidth="1"/>
    <col min="10758" max="10758" width="20" style="2" bestFit="1" customWidth="1"/>
    <col min="10759" max="10759" width="19.83203125" style="2" bestFit="1" customWidth="1"/>
    <col min="10760" max="11008" width="9.33203125" style="2"/>
    <col min="11009" max="11009" width="7.83203125" style="2" customWidth="1"/>
    <col min="11010" max="11011" width="9.33203125" style="2"/>
    <col min="11012" max="11012" width="8" style="2" customWidth="1"/>
    <col min="11013" max="11013" width="43.5" style="2" bestFit="1" customWidth="1"/>
    <col min="11014" max="11014" width="20" style="2" bestFit="1" customWidth="1"/>
    <col min="11015" max="11015" width="19.83203125" style="2" bestFit="1" customWidth="1"/>
    <col min="11016" max="11264" width="9.33203125" style="2"/>
    <col min="11265" max="11265" width="7.83203125" style="2" customWidth="1"/>
    <col min="11266" max="11267" width="9.33203125" style="2"/>
    <col min="11268" max="11268" width="8" style="2" customWidth="1"/>
    <col min="11269" max="11269" width="43.5" style="2" bestFit="1" customWidth="1"/>
    <col min="11270" max="11270" width="20" style="2" bestFit="1" customWidth="1"/>
    <col min="11271" max="11271" width="19.83203125" style="2" bestFit="1" customWidth="1"/>
    <col min="11272" max="11520" width="9.33203125" style="2"/>
    <col min="11521" max="11521" width="7.83203125" style="2" customWidth="1"/>
    <col min="11522" max="11523" width="9.33203125" style="2"/>
    <col min="11524" max="11524" width="8" style="2" customWidth="1"/>
    <col min="11525" max="11525" width="43.5" style="2" bestFit="1" customWidth="1"/>
    <col min="11526" max="11526" width="20" style="2" bestFit="1" customWidth="1"/>
    <col min="11527" max="11527" width="19.83203125" style="2" bestFit="1" customWidth="1"/>
    <col min="11528" max="11776" width="9.33203125" style="2"/>
    <col min="11777" max="11777" width="7.83203125" style="2" customWidth="1"/>
    <col min="11778" max="11779" width="9.33203125" style="2"/>
    <col min="11780" max="11780" width="8" style="2" customWidth="1"/>
    <col min="11781" max="11781" width="43.5" style="2" bestFit="1" customWidth="1"/>
    <col min="11782" max="11782" width="20" style="2" bestFit="1" customWidth="1"/>
    <col min="11783" max="11783" width="19.83203125" style="2" bestFit="1" customWidth="1"/>
    <col min="11784" max="12032" width="9.33203125" style="2"/>
    <col min="12033" max="12033" width="7.83203125" style="2" customWidth="1"/>
    <col min="12034" max="12035" width="9.33203125" style="2"/>
    <col min="12036" max="12036" width="8" style="2" customWidth="1"/>
    <col min="12037" max="12037" width="43.5" style="2" bestFit="1" customWidth="1"/>
    <col min="12038" max="12038" width="20" style="2" bestFit="1" customWidth="1"/>
    <col min="12039" max="12039" width="19.83203125" style="2" bestFit="1" customWidth="1"/>
    <col min="12040" max="12288" width="9.33203125" style="2"/>
    <col min="12289" max="12289" width="7.83203125" style="2" customWidth="1"/>
    <col min="12290" max="12291" width="9.33203125" style="2"/>
    <col min="12292" max="12292" width="8" style="2" customWidth="1"/>
    <col min="12293" max="12293" width="43.5" style="2" bestFit="1" customWidth="1"/>
    <col min="12294" max="12294" width="20" style="2" bestFit="1" customWidth="1"/>
    <col min="12295" max="12295" width="19.83203125" style="2" bestFit="1" customWidth="1"/>
    <col min="12296" max="12544" width="9.33203125" style="2"/>
    <col min="12545" max="12545" width="7.83203125" style="2" customWidth="1"/>
    <col min="12546" max="12547" width="9.33203125" style="2"/>
    <col min="12548" max="12548" width="8" style="2" customWidth="1"/>
    <col min="12549" max="12549" width="43.5" style="2" bestFit="1" customWidth="1"/>
    <col min="12550" max="12550" width="20" style="2" bestFit="1" customWidth="1"/>
    <col min="12551" max="12551" width="19.83203125" style="2" bestFit="1" customWidth="1"/>
    <col min="12552" max="12800" width="9.33203125" style="2"/>
    <col min="12801" max="12801" width="7.83203125" style="2" customWidth="1"/>
    <col min="12802" max="12803" width="9.33203125" style="2"/>
    <col min="12804" max="12804" width="8" style="2" customWidth="1"/>
    <col min="12805" max="12805" width="43.5" style="2" bestFit="1" customWidth="1"/>
    <col min="12806" max="12806" width="20" style="2" bestFit="1" customWidth="1"/>
    <col min="12807" max="12807" width="19.83203125" style="2" bestFit="1" customWidth="1"/>
    <col min="12808" max="13056" width="9.33203125" style="2"/>
    <col min="13057" max="13057" width="7.83203125" style="2" customWidth="1"/>
    <col min="13058" max="13059" width="9.33203125" style="2"/>
    <col min="13060" max="13060" width="8" style="2" customWidth="1"/>
    <col min="13061" max="13061" width="43.5" style="2" bestFit="1" customWidth="1"/>
    <col min="13062" max="13062" width="20" style="2" bestFit="1" customWidth="1"/>
    <col min="13063" max="13063" width="19.83203125" style="2" bestFit="1" customWidth="1"/>
    <col min="13064" max="13312" width="9.33203125" style="2"/>
    <col min="13313" max="13313" width="7.83203125" style="2" customWidth="1"/>
    <col min="13314" max="13315" width="9.33203125" style="2"/>
    <col min="13316" max="13316" width="8" style="2" customWidth="1"/>
    <col min="13317" max="13317" width="43.5" style="2" bestFit="1" customWidth="1"/>
    <col min="13318" max="13318" width="20" style="2" bestFit="1" customWidth="1"/>
    <col min="13319" max="13319" width="19.83203125" style="2" bestFit="1" customWidth="1"/>
    <col min="13320" max="13568" width="9.33203125" style="2"/>
    <col min="13569" max="13569" width="7.83203125" style="2" customWidth="1"/>
    <col min="13570" max="13571" width="9.33203125" style="2"/>
    <col min="13572" max="13572" width="8" style="2" customWidth="1"/>
    <col min="13573" max="13573" width="43.5" style="2" bestFit="1" customWidth="1"/>
    <col min="13574" max="13574" width="20" style="2" bestFit="1" customWidth="1"/>
    <col min="13575" max="13575" width="19.83203125" style="2" bestFit="1" customWidth="1"/>
    <col min="13576" max="13824" width="9.33203125" style="2"/>
    <col min="13825" max="13825" width="7.83203125" style="2" customWidth="1"/>
    <col min="13826" max="13827" width="9.33203125" style="2"/>
    <col min="13828" max="13828" width="8" style="2" customWidth="1"/>
    <col min="13829" max="13829" width="43.5" style="2" bestFit="1" customWidth="1"/>
    <col min="13830" max="13830" width="20" style="2" bestFit="1" customWidth="1"/>
    <col min="13831" max="13831" width="19.83203125" style="2" bestFit="1" customWidth="1"/>
    <col min="13832" max="14080" width="9.33203125" style="2"/>
    <col min="14081" max="14081" width="7.83203125" style="2" customWidth="1"/>
    <col min="14082" max="14083" width="9.33203125" style="2"/>
    <col min="14084" max="14084" width="8" style="2" customWidth="1"/>
    <col min="14085" max="14085" width="43.5" style="2" bestFit="1" customWidth="1"/>
    <col min="14086" max="14086" width="20" style="2" bestFit="1" customWidth="1"/>
    <col min="14087" max="14087" width="19.83203125" style="2" bestFit="1" customWidth="1"/>
    <col min="14088" max="14336" width="9.33203125" style="2"/>
    <col min="14337" max="14337" width="7.83203125" style="2" customWidth="1"/>
    <col min="14338" max="14339" width="9.33203125" style="2"/>
    <col min="14340" max="14340" width="8" style="2" customWidth="1"/>
    <col min="14341" max="14341" width="43.5" style="2" bestFit="1" customWidth="1"/>
    <col min="14342" max="14342" width="20" style="2" bestFit="1" customWidth="1"/>
    <col min="14343" max="14343" width="19.83203125" style="2" bestFit="1" customWidth="1"/>
    <col min="14344" max="14592" width="9.33203125" style="2"/>
    <col min="14593" max="14593" width="7.83203125" style="2" customWidth="1"/>
    <col min="14594" max="14595" width="9.33203125" style="2"/>
    <col min="14596" max="14596" width="8" style="2" customWidth="1"/>
    <col min="14597" max="14597" width="43.5" style="2" bestFit="1" customWidth="1"/>
    <col min="14598" max="14598" width="20" style="2" bestFit="1" customWidth="1"/>
    <col min="14599" max="14599" width="19.83203125" style="2" bestFit="1" customWidth="1"/>
    <col min="14600" max="14848" width="9.33203125" style="2"/>
    <col min="14849" max="14849" width="7.83203125" style="2" customWidth="1"/>
    <col min="14850" max="14851" width="9.33203125" style="2"/>
    <col min="14852" max="14852" width="8" style="2" customWidth="1"/>
    <col min="14853" max="14853" width="43.5" style="2" bestFit="1" customWidth="1"/>
    <col min="14854" max="14854" width="20" style="2" bestFit="1" customWidth="1"/>
    <col min="14855" max="14855" width="19.83203125" style="2" bestFit="1" customWidth="1"/>
    <col min="14856" max="15104" width="9.33203125" style="2"/>
    <col min="15105" max="15105" width="7.83203125" style="2" customWidth="1"/>
    <col min="15106" max="15107" width="9.33203125" style="2"/>
    <col min="15108" max="15108" width="8" style="2" customWidth="1"/>
    <col min="15109" max="15109" width="43.5" style="2" bestFit="1" customWidth="1"/>
    <col min="15110" max="15110" width="20" style="2" bestFit="1" customWidth="1"/>
    <col min="15111" max="15111" width="19.83203125" style="2" bestFit="1" customWidth="1"/>
    <col min="15112" max="15360" width="9.33203125" style="2"/>
    <col min="15361" max="15361" width="7.83203125" style="2" customWidth="1"/>
    <col min="15362" max="15363" width="9.33203125" style="2"/>
    <col min="15364" max="15364" width="8" style="2" customWidth="1"/>
    <col min="15365" max="15365" width="43.5" style="2" bestFit="1" customWidth="1"/>
    <col min="15366" max="15366" width="20" style="2" bestFit="1" customWidth="1"/>
    <col min="15367" max="15367" width="19.83203125" style="2" bestFit="1" customWidth="1"/>
    <col min="15368" max="15616" width="9.33203125" style="2"/>
    <col min="15617" max="15617" width="7.83203125" style="2" customWidth="1"/>
    <col min="15618" max="15619" width="9.33203125" style="2"/>
    <col min="15620" max="15620" width="8" style="2" customWidth="1"/>
    <col min="15621" max="15621" width="43.5" style="2" bestFit="1" customWidth="1"/>
    <col min="15622" max="15622" width="20" style="2" bestFit="1" customWidth="1"/>
    <col min="15623" max="15623" width="19.83203125" style="2" bestFit="1" customWidth="1"/>
    <col min="15624" max="15872" width="9.33203125" style="2"/>
    <col min="15873" max="15873" width="7.83203125" style="2" customWidth="1"/>
    <col min="15874" max="15875" width="9.33203125" style="2"/>
    <col min="15876" max="15876" width="8" style="2" customWidth="1"/>
    <col min="15877" max="15877" width="43.5" style="2" bestFit="1" customWidth="1"/>
    <col min="15878" max="15878" width="20" style="2" bestFit="1" customWidth="1"/>
    <col min="15879" max="15879" width="19.83203125" style="2" bestFit="1" customWidth="1"/>
    <col min="15880" max="16128" width="9.33203125" style="2"/>
    <col min="16129" max="16129" width="7.83203125" style="2" customWidth="1"/>
    <col min="16130" max="16131" width="9.33203125" style="2"/>
    <col min="16132" max="16132" width="8" style="2" customWidth="1"/>
    <col min="16133" max="16133" width="43.5" style="2" bestFit="1" customWidth="1"/>
    <col min="16134" max="16134" width="20" style="2" bestFit="1" customWidth="1"/>
    <col min="16135" max="16135" width="19.83203125" style="2" bestFit="1" customWidth="1"/>
    <col min="16136" max="16384" width="9.33203125" style="2"/>
  </cols>
  <sheetData>
    <row r="1" spans="1:8" ht="15" x14ac:dyDescent="0.2">
      <c r="A1" s="1" t="s">
        <v>0</v>
      </c>
    </row>
    <row r="3" spans="1:8" ht="14.25" x14ac:dyDescent="0.2">
      <c r="A3" s="3" t="s">
        <v>1</v>
      </c>
      <c r="B3" s="4"/>
      <c r="C3" s="4"/>
      <c r="D3" s="4"/>
      <c r="E3" s="5"/>
      <c r="F3" s="6" t="s">
        <v>2</v>
      </c>
      <c r="G3" s="6" t="s">
        <v>3</v>
      </c>
      <c r="H3" s="7"/>
    </row>
    <row r="4" spans="1:8" x14ac:dyDescent="0.2">
      <c r="A4" s="8" t="s">
        <v>4</v>
      </c>
      <c r="B4" s="8"/>
      <c r="C4" s="8"/>
      <c r="D4" s="8"/>
      <c r="E4" s="8" t="s">
        <v>5</v>
      </c>
      <c r="F4" s="8"/>
      <c r="G4" s="8"/>
      <c r="H4" s="7"/>
    </row>
    <row r="5" spans="1:8" ht="14.25" x14ac:dyDescent="0.2">
      <c r="A5" s="9"/>
      <c r="B5" s="10" t="s">
        <v>6</v>
      </c>
      <c r="C5" s="9"/>
      <c r="D5" s="9"/>
      <c r="E5" s="8" t="s">
        <v>7</v>
      </c>
      <c r="F5" s="11">
        <f>SUM(F6:F11)</f>
        <v>2344800</v>
      </c>
      <c r="G5" s="11">
        <f>SUM(G6:G11)</f>
        <v>2448261</v>
      </c>
      <c r="H5" s="7"/>
    </row>
    <row r="6" spans="1:8" ht="24" x14ac:dyDescent="0.2">
      <c r="A6" s="9"/>
      <c r="B6" s="9"/>
      <c r="C6" s="9" t="s">
        <v>8</v>
      </c>
      <c r="D6" s="9"/>
      <c r="E6" s="12" t="s">
        <v>9</v>
      </c>
      <c r="F6" s="13">
        <f>+[1]Bil_previsione!I104</f>
        <v>899000</v>
      </c>
      <c r="G6" s="13">
        <v>895418</v>
      </c>
      <c r="H6" s="7"/>
    </row>
    <row r="7" spans="1:8" ht="24" x14ac:dyDescent="0.2">
      <c r="A7" s="9"/>
      <c r="B7" s="9"/>
      <c r="C7" s="9" t="s">
        <v>10</v>
      </c>
      <c r="D7" s="9"/>
      <c r="E7" s="12" t="s">
        <v>11</v>
      </c>
      <c r="F7" s="13">
        <f>+[1]Bil_previsione!I103</f>
        <v>1148400</v>
      </c>
      <c r="G7" s="13">
        <v>1148400</v>
      </c>
      <c r="H7" s="7"/>
    </row>
    <row r="8" spans="1:8" x14ac:dyDescent="0.2">
      <c r="A8" s="9"/>
      <c r="B8" s="9"/>
      <c r="C8" s="9" t="s">
        <v>12</v>
      </c>
      <c r="D8" s="9"/>
      <c r="E8" s="12" t="s">
        <v>13</v>
      </c>
      <c r="F8" s="13">
        <f>+[1]Bil_previsione!I107</f>
        <v>113000</v>
      </c>
      <c r="G8" s="13">
        <v>404443</v>
      </c>
      <c r="H8" s="7"/>
    </row>
    <row r="9" spans="1:8" x14ac:dyDescent="0.2">
      <c r="A9" s="9"/>
      <c r="B9" s="9"/>
      <c r="C9" s="9" t="s">
        <v>14</v>
      </c>
      <c r="D9" s="9"/>
      <c r="E9" s="12" t="s">
        <v>15</v>
      </c>
      <c r="F9" s="13"/>
      <c r="G9" s="13"/>
      <c r="H9" s="7"/>
    </row>
    <row r="10" spans="1:8" x14ac:dyDescent="0.2">
      <c r="A10" s="9"/>
      <c r="B10" s="9"/>
      <c r="C10" s="9" t="s">
        <v>16</v>
      </c>
      <c r="D10" s="9"/>
      <c r="E10" s="12" t="s">
        <v>17</v>
      </c>
      <c r="F10" s="13">
        <f>+[1]Bil_previsione!I109+[1]Bil_previsione!I108</f>
        <v>184400</v>
      </c>
      <c r="G10" s="13"/>
      <c r="H10" s="7"/>
    </row>
    <row r="11" spans="1:8" ht="24" x14ac:dyDescent="0.2">
      <c r="A11" s="9"/>
      <c r="B11" s="9"/>
      <c r="C11" s="9" t="s">
        <v>18</v>
      </c>
      <c r="D11" s="9"/>
      <c r="E11" s="12" t="s">
        <v>19</v>
      </c>
      <c r="F11" s="14"/>
      <c r="G11" s="14"/>
      <c r="H11" s="7"/>
    </row>
    <row r="12" spans="1:8" ht="36" x14ac:dyDescent="0.2">
      <c r="A12" s="9"/>
      <c r="B12" s="15" t="s">
        <v>20</v>
      </c>
      <c r="C12" s="9"/>
      <c r="D12" s="9"/>
      <c r="E12" s="12" t="s">
        <v>21</v>
      </c>
      <c r="F12" s="14"/>
      <c r="G12" s="14"/>
      <c r="H12" s="7"/>
    </row>
    <row r="13" spans="1:8" ht="24" x14ac:dyDescent="0.2">
      <c r="A13" s="9"/>
      <c r="B13" s="15" t="s">
        <v>22</v>
      </c>
      <c r="C13" s="9"/>
      <c r="D13" s="9"/>
      <c r="E13" s="12" t="s">
        <v>23</v>
      </c>
      <c r="F13" s="14"/>
      <c r="G13" s="14"/>
      <c r="H13" s="7"/>
    </row>
    <row r="14" spans="1:8" ht="24" x14ac:dyDescent="0.2">
      <c r="A14" s="9"/>
      <c r="B14" s="15" t="s">
        <v>24</v>
      </c>
      <c r="C14" s="9"/>
      <c r="D14" s="9"/>
      <c r="E14" s="12" t="s">
        <v>25</v>
      </c>
      <c r="F14" s="14"/>
      <c r="G14" s="14"/>
      <c r="H14" s="7"/>
    </row>
    <row r="15" spans="1:8" ht="36" x14ac:dyDescent="0.2">
      <c r="A15" s="9"/>
      <c r="B15" s="15" t="s">
        <v>26</v>
      </c>
      <c r="C15" s="9"/>
      <c r="D15" s="9"/>
      <c r="E15" s="16" t="s">
        <v>27</v>
      </c>
      <c r="F15" s="11">
        <f>SUM(F16:F17)</f>
        <v>160600</v>
      </c>
      <c r="G15" s="11">
        <f>SUM(G16:G17)</f>
        <v>100600</v>
      </c>
      <c r="H15" s="7"/>
    </row>
    <row r="16" spans="1:8" ht="24" x14ac:dyDescent="0.2">
      <c r="A16" s="9"/>
      <c r="B16" s="9"/>
      <c r="C16" s="9" t="s">
        <v>28</v>
      </c>
      <c r="D16" s="9"/>
      <c r="E16" s="12" t="s">
        <v>29</v>
      </c>
      <c r="F16" s="13">
        <f>+[1]Bil_previsione!I112+[1]Bil_previsione!I126</f>
        <v>160600</v>
      </c>
      <c r="G16" s="13">
        <f>100000+600</f>
        <v>100600</v>
      </c>
      <c r="H16" s="7"/>
    </row>
    <row r="17" spans="1:8" ht="25.5" x14ac:dyDescent="0.3">
      <c r="A17" s="9"/>
      <c r="B17" s="9"/>
      <c r="C17" s="9" t="s">
        <v>30</v>
      </c>
      <c r="D17" s="9"/>
      <c r="E17" s="12" t="s">
        <v>31</v>
      </c>
      <c r="F17" s="13"/>
      <c r="G17" s="17"/>
      <c r="H17" s="7"/>
    </row>
    <row r="18" spans="1:8" ht="14.25" x14ac:dyDescent="0.2">
      <c r="A18" s="9"/>
      <c r="B18" s="9"/>
      <c r="C18" s="9"/>
      <c r="D18" s="9"/>
      <c r="E18" s="16" t="s">
        <v>32</v>
      </c>
      <c r="F18" s="11">
        <f>+F5+F12+F13+F14+F15</f>
        <v>2505400</v>
      </c>
      <c r="G18" s="11">
        <f>+G5+G12+G13+G14+G15</f>
        <v>2548861</v>
      </c>
      <c r="H18" s="7"/>
    </row>
    <row r="19" spans="1:8" x14ac:dyDescent="0.2">
      <c r="A19" s="18"/>
      <c r="B19" s="18"/>
      <c r="C19" s="18"/>
      <c r="D19" s="18"/>
      <c r="E19" s="18"/>
      <c r="F19" s="18"/>
      <c r="G19" s="18"/>
      <c r="H19" s="7"/>
    </row>
    <row r="20" spans="1:8" x14ac:dyDescent="0.2">
      <c r="A20" s="8" t="s">
        <v>33</v>
      </c>
      <c r="B20" s="9"/>
      <c r="C20" s="9"/>
      <c r="D20" s="9"/>
      <c r="E20" s="16" t="s">
        <v>34</v>
      </c>
      <c r="F20" s="16"/>
      <c r="G20" s="16"/>
      <c r="H20" s="7"/>
    </row>
    <row r="21" spans="1:8" ht="14.25" x14ac:dyDescent="0.2">
      <c r="A21" s="9"/>
      <c r="B21" s="15" t="s">
        <v>35</v>
      </c>
      <c r="C21" s="9"/>
      <c r="D21" s="9"/>
      <c r="E21" s="12" t="s">
        <v>36</v>
      </c>
      <c r="F21" s="19">
        <f>+[1]Bil_previsione!I8</f>
        <v>8500</v>
      </c>
      <c r="G21" s="19">
        <v>10500</v>
      </c>
      <c r="H21" s="20"/>
    </row>
    <row r="22" spans="1:8" ht="14.25" x14ac:dyDescent="0.2">
      <c r="A22" s="9"/>
      <c r="B22" s="15" t="s">
        <v>37</v>
      </c>
      <c r="C22" s="9"/>
      <c r="D22" s="9"/>
      <c r="E22" s="12" t="s">
        <v>38</v>
      </c>
      <c r="F22" s="19">
        <f>SUM(F23:F24)</f>
        <v>2031199.9994000001</v>
      </c>
      <c r="G22" s="19">
        <f>SUM(G23:G24)</f>
        <v>2033961</v>
      </c>
      <c r="H22" s="20"/>
    </row>
    <row r="23" spans="1:8" x14ac:dyDescent="0.2">
      <c r="A23" s="9"/>
      <c r="B23" s="9"/>
      <c r="C23" s="9" t="s">
        <v>39</v>
      </c>
      <c r="D23" s="9"/>
      <c r="E23" s="12" t="s">
        <v>40</v>
      </c>
      <c r="F23" s="13">
        <f>+[1]Bil_previsione!I16</f>
        <v>267000</v>
      </c>
      <c r="G23" s="13">
        <v>104000</v>
      </c>
      <c r="H23" s="20"/>
    </row>
    <row r="24" spans="1:8" x14ac:dyDescent="0.2">
      <c r="A24" s="9"/>
      <c r="B24" s="9"/>
      <c r="C24" s="9" t="s">
        <v>41</v>
      </c>
      <c r="D24" s="9"/>
      <c r="E24" s="12" t="s">
        <v>42</v>
      </c>
      <c r="F24" s="13">
        <f>+[1]Bil_previsione!I20+[1]Bil_previsione!I45+[1]Bil_previsione!I66+[1]Bil_previsione!I75+[1]Bil_previsione!I84</f>
        <v>1764199.9994000001</v>
      </c>
      <c r="G24" s="13">
        <v>1929961</v>
      </c>
      <c r="H24" s="7"/>
    </row>
    <row r="25" spans="1:8" ht="14.25" x14ac:dyDescent="0.2">
      <c r="A25" s="9"/>
      <c r="B25" s="15" t="s">
        <v>43</v>
      </c>
      <c r="C25" s="9"/>
      <c r="D25" s="9"/>
      <c r="E25" s="12" t="s">
        <v>44</v>
      </c>
      <c r="F25" s="19">
        <f>+[1]Bil_previsione!I70</f>
        <v>292000</v>
      </c>
      <c r="G25" s="19">
        <v>289000</v>
      </c>
      <c r="H25" s="20"/>
    </row>
    <row r="26" spans="1:8" ht="14.25" x14ac:dyDescent="0.2">
      <c r="A26" s="9"/>
      <c r="B26" s="15" t="s">
        <v>45</v>
      </c>
      <c r="C26" s="9"/>
      <c r="D26" s="9"/>
      <c r="E26" s="12" t="s">
        <v>46</v>
      </c>
      <c r="F26" s="21"/>
      <c r="G26" s="22"/>
      <c r="H26" s="7"/>
    </row>
    <row r="27" spans="1:8" ht="14.25" x14ac:dyDescent="0.2">
      <c r="A27" s="9"/>
      <c r="B27" s="9"/>
      <c r="C27" s="9" t="s">
        <v>47</v>
      </c>
      <c r="D27" s="9"/>
      <c r="E27" s="12" t="s">
        <v>48</v>
      </c>
      <c r="F27" s="21"/>
      <c r="G27" s="22"/>
      <c r="H27" s="7"/>
    </row>
    <row r="28" spans="1:8" ht="14.25" x14ac:dyDescent="0.2">
      <c r="A28" s="9"/>
      <c r="B28" s="9"/>
      <c r="C28" s="9" t="s">
        <v>49</v>
      </c>
      <c r="D28" s="9"/>
      <c r="E28" s="12" t="s">
        <v>50</v>
      </c>
      <c r="F28" s="21"/>
      <c r="G28" s="22"/>
      <c r="H28" s="7"/>
    </row>
    <row r="29" spans="1:8" ht="14.25" x14ac:dyDescent="0.2">
      <c r="A29" s="9"/>
      <c r="B29" s="9"/>
      <c r="C29" s="9" t="s">
        <v>51</v>
      </c>
      <c r="D29" s="9"/>
      <c r="E29" s="12" t="s">
        <v>52</v>
      </c>
      <c r="F29" s="21"/>
      <c r="G29" s="22"/>
      <c r="H29" s="7"/>
    </row>
    <row r="30" spans="1:8" ht="14.25" x14ac:dyDescent="0.2">
      <c r="A30" s="9"/>
      <c r="B30" s="9"/>
      <c r="C30" s="9" t="s">
        <v>53</v>
      </c>
      <c r="D30" s="9"/>
      <c r="E30" s="12" t="s">
        <v>54</v>
      </c>
      <c r="F30" s="21"/>
      <c r="G30" s="22"/>
      <c r="H30" s="7"/>
    </row>
    <row r="31" spans="1:8" ht="14.25" x14ac:dyDescent="0.2">
      <c r="A31" s="9"/>
      <c r="B31" s="9"/>
      <c r="C31" s="9" t="s">
        <v>55</v>
      </c>
      <c r="D31" s="9"/>
      <c r="E31" s="12" t="s">
        <v>56</v>
      </c>
      <c r="F31" s="21"/>
      <c r="G31" s="22"/>
      <c r="H31" s="7"/>
    </row>
    <row r="32" spans="1:8" ht="14.25" x14ac:dyDescent="0.2">
      <c r="A32" s="9"/>
      <c r="B32" s="15" t="s">
        <v>57</v>
      </c>
      <c r="C32" s="9"/>
      <c r="D32" s="9"/>
      <c r="E32" s="12" t="s">
        <v>58</v>
      </c>
      <c r="F32" s="19">
        <f>SUM(F33:F34)</f>
        <v>151000</v>
      </c>
      <c r="G32" s="19">
        <f>SUM(G33:G34)</f>
        <v>160000</v>
      </c>
      <c r="H32" s="7"/>
    </row>
    <row r="33" spans="1:8" ht="24" x14ac:dyDescent="0.2">
      <c r="A33" s="9"/>
      <c r="B33" s="9"/>
      <c r="C33" s="9" t="s">
        <v>59</v>
      </c>
      <c r="D33" s="9"/>
      <c r="E33" s="12" t="s">
        <v>60</v>
      </c>
      <c r="F33" s="13">
        <f>+[1]Bil_previsione!I85</f>
        <v>70000</v>
      </c>
      <c r="G33" s="13">
        <v>82000</v>
      </c>
      <c r="H33" s="7"/>
    </row>
    <row r="34" spans="1:8" ht="24" x14ac:dyDescent="0.2">
      <c r="A34" s="9"/>
      <c r="B34" s="9"/>
      <c r="C34" s="9" t="s">
        <v>61</v>
      </c>
      <c r="D34" s="9"/>
      <c r="E34" s="12" t="s">
        <v>62</v>
      </c>
      <c r="F34" s="13">
        <f>+[1]Bil_previsione!I86</f>
        <v>81000</v>
      </c>
      <c r="G34" s="13">
        <v>78000</v>
      </c>
      <c r="H34" s="7"/>
    </row>
    <row r="35" spans="1:8" ht="14.25" x14ac:dyDescent="0.2">
      <c r="A35" s="9"/>
      <c r="B35" s="9"/>
      <c r="C35" s="9" t="s">
        <v>63</v>
      </c>
      <c r="D35" s="9"/>
      <c r="E35" s="12" t="s">
        <v>64</v>
      </c>
      <c r="F35" s="21"/>
      <c r="G35" s="22"/>
      <c r="H35" s="7"/>
    </row>
    <row r="36" spans="1:8" ht="24" x14ac:dyDescent="0.2">
      <c r="A36" s="9"/>
      <c r="B36" s="9"/>
      <c r="C36" s="9" t="s">
        <v>65</v>
      </c>
      <c r="D36" s="9"/>
      <c r="E36" s="12" t="s">
        <v>66</v>
      </c>
      <c r="F36" s="21"/>
      <c r="G36" s="22"/>
      <c r="H36" s="7"/>
    </row>
    <row r="37" spans="1:8" ht="24" x14ac:dyDescent="0.2">
      <c r="A37" s="9"/>
      <c r="B37" s="15" t="s">
        <v>67</v>
      </c>
      <c r="C37" s="9"/>
      <c r="D37" s="9"/>
      <c r="E37" s="12" t="s">
        <v>68</v>
      </c>
      <c r="F37" s="14"/>
      <c r="G37" s="23"/>
      <c r="H37" s="7"/>
    </row>
    <row r="38" spans="1:8" ht="14.25" x14ac:dyDescent="0.2">
      <c r="A38" s="9"/>
      <c r="B38" s="15" t="s">
        <v>69</v>
      </c>
      <c r="C38" s="9"/>
      <c r="D38" s="9"/>
      <c r="E38" s="12" t="s">
        <v>70</v>
      </c>
      <c r="F38" s="14"/>
      <c r="G38" s="23"/>
      <c r="H38" s="7"/>
    </row>
    <row r="39" spans="1:8" ht="14.25" x14ac:dyDescent="0.2">
      <c r="A39" s="9"/>
      <c r="B39" s="15" t="s">
        <v>71</v>
      </c>
      <c r="C39" s="9"/>
      <c r="D39" s="9"/>
      <c r="E39" s="12" t="s">
        <v>72</v>
      </c>
      <c r="F39" s="14"/>
      <c r="G39" s="23"/>
      <c r="H39" s="7"/>
    </row>
    <row r="40" spans="1:8" ht="14.25" x14ac:dyDescent="0.2">
      <c r="A40" s="9"/>
      <c r="B40" s="15" t="s">
        <v>73</v>
      </c>
      <c r="C40" s="9"/>
      <c r="D40" s="9"/>
      <c r="E40" s="12" t="s">
        <v>74</v>
      </c>
      <c r="F40" s="19">
        <f>+[1]Bil_previsione!I95</f>
        <v>12500</v>
      </c>
      <c r="G40" s="19">
        <v>45200</v>
      </c>
      <c r="H40" s="7"/>
    </row>
    <row r="41" spans="1:8" ht="14.25" x14ac:dyDescent="0.2">
      <c r="A41" s="9"/>
      <c r="B41" s="15"/>
      <c r="C41" s="9" t="s">
        <v>75</v>
      </c>
      <c r="D41" s="9"/>
      <c r="E41" s="12" t="s">
        <v>76</v>
      </c>
      <c r="F41" s="22"/>
      <c r="G41" s="22"/>
      <c r="H41" s="7"/>
    </row>
    <row r="42" spans="1:8" ht="14.25" x14ac:dyDescent="0.2">
      <c r="A42" s="9"/>
      <c r="B42" s="15"/>
      <c r="C42" s="9" t="s">
        <v>77</v>
      </c>
      <c r="D42" s="9"/>
      <c r="E42" s="12" t="s">
        <v>78</v>
      </c>
      <c r="F42" s="22"/>
      <c r="G42" s="22"/>
      <c r="H42" s="7"/>
    </row>
    <row r="43" spans="1:8" ht="14.25" x14ac:dyDescent="0.2">
      <c r="A43" s="9"/>
      <c r="B43" s="15"/>
      <c r="C43" s="9" t="s">
        <v>79</v>
      </c>
      <c r="D43" s="9"/>
      <c r="E43" s="12" t="s">
        <v>80</v>
      </c>
      <c r="F43" s="22"/>
      <c r="G43" s="22"/>
      <c r="H43" s="7"/>
    </row>
    <row r="44" spans="1:8" ht="14.25" x14ac:dyDescent="0.2">
      <c r="A44" s="9"/>
      <c r="B44" s="9"/>
      <c r="C44" s="9"/>
      <c r="D44" s="9"/>
      <c r="E44" s="16" t="s">
        <v>81</v>
      </c>
      <c r="F44" s="11">
        <f>+F21+F22+F25+F26+F32+F37+F38+F39+F40</f>
        <v>2495199.9994000001</v>
      </c>
      <c r="G44" s="11">
        <f>+G21+G22+G25+G26+G32+G37+G38+G39+G40</f>
        <v>2538661</v>
      </c>
      <c r="H44" s="7"/>
    </row>
    <row r="45" spans="1:8" ht="24" x14ac:dyDescent="0.2">
      <c r="A45" s="9"/>
      <c r="B45" s="9"/>
      <c r="C45" s="9"/>
      <c r="D45" s="9"/>
      <c r="E45" s="16" t="s">
        <v>82</v>
      </c>
      <c r="F45" s="11">
        <f>+F18-F44</f>
        <v>10200.000599999912</v>
      </c>
      <c r="G45" s="11">
        <f>+G18-G44</f>
        <v>10200</v>
      </c>
      <c r="H45" s="7"/>
    </row>
    <row r="46" spans="1:8" x14ac:dyDescent="0.2">
      <c r="A46" s="9" t="s">
        <v>83</v>
      </c>
      <c r="B46" s="9"/>
      <c r="C46" s="9"/>
      <c r="D46" s="9"/>
      <c r="E46" s="12" t="s">
        <v>84</v>
      </c>
      <c r="F46" s="14"/>
      <c r="G46" s="14"/>
      <c r="H46" s="7"/>
    </row>
    <row r="47" spans="1:8" ht="14.25" x14ac:dyDescent="0.2">
      <c r="A47" s="9"/>
      <c r="B47" s="15"/>
      <c r="C47" s="9"/>
      <c r="D47" s="9"/>
      <c r="E47" s="16" t="s">
        <v>85</v>
      </c>
      <c r="F47" s="11">
        <v>0</v>
      </c>
      <c r="G47" s="11">
        <v>0</v>
      </c>
      <c r="H47" s="7"/>
    </row>
    <row r="48" spans="1:8" ht="24" x14ac:dyDescent="0.2">
      <c r="A48" s="9" t="s">
        <v>86</v>
      </c>
      <c r="B48" s="9"/>
      <c r="C48" s="9"/>
      <c r="D48" s="9"/>
      <c r="E48" s="12" t="s">
        <v>87</v>
      </c>
      <c r="F48" s="14"/>
      <c r="G48" s="14"/>
      <c r="H48" s="7"/>
    </row>
    <row r="49" spans="1:7" ht="14.25" x14ac:dyDescent="0.2">
      <c r="A49" s="9"/>
      <c r="B49" s="9"/>
      <c r="C49" s="9"/>
      <c r="D49" s="9"/>
      <c r="E49" s="16" t="s">
        <v>88</v>
      </c>
      <c r="F49" s="11">
        <v>0</v>
      </c>
      <c r="G49" s="11">
        <v>0</v>
      </c>
    </row>
    <row r="50" spans="1:7" ht="14.25" x14ac:dyDescent="0.2">
      <c r="A50" s="9"/>
      <c r="B50" s="9"/>
      <c r="C50" s="9"/>
      <c r="D50" s="9"/>
      <c r="E50" s="12" t="s">
        <v>89</v>
      </c>
      <c r="F50" s="11">
        <f>+F45+-F47+-F49</f>
        <v>10200.000599999912</v>
      </c>
      <c r="G50" s="11">
        <f>+G45+-G47+-G49</f>
        <v>10200</v>
      </c>
    </row>
    <row r="51" spans="1:7" ht="24" x14ac:dyDescent="0.2">
      <c r="A51" s="9"/>
      <c r="B51" s="9" t="s">
        <v>90</v>
      </c>
      <c r="C51" s="9"/>
      <c r="D51" s="9"/>
      <c r="E51" s="12" t="s">
        <v>91</v>
      </c>
      <c r="F51" s="23">
        <f>+[1]Bil_previsione!I99</f>
        <v>10200</v>
      </c>
      <c r="G51" s="23">
        <v>10200</v>
      </c>
    </row>
    <row r="52" spans="1:7" ht="14.25" x14ac:dyDescent="0.2">
      <c r="A52" s="9"/>
      <c r="B52" s="9" t="s">
        <v>92</v>
      </c>
      <c r="C52" s="9"/>
      <c r="D52" s="9"/>
      <c r="E52" s="16" t="s">
        <v>93</v>
      </c>
      <c r="F52" s="11">
        <v>0</v>
      </c>
      <c r="G52" s="11">
        <v>0</v>
      </c>
    </row>
  </sheetData>
  <mergeCells count="1"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Bil_Preventivo2020.xls</dc:title>
  <dc:creator>sacchetti</dc:creator>
  <cp:lastModifiedBy>Patrizia Mori</cp:lastModifiedBy>
  <dcterms:created xsi:type="dcterms:W3CDTF">2020-05-21T08:07:28Z</dcterms:created>
  <dcterms:modified xsi:type="dcterms:W3CDTF">2020-05-21T10:43:47Z</dcterms:modified>
</cp:coreProperties>
</file>